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E365F3D3-43D9-4DFF-BC2F-5E5D11EA7059}" xr6:coauthVersionLast="47" xr6:coauthVersionMax="47" xr10:uidLastSave="{00000000-0000-0000-0000-000000000000}"/>
  <bookViews>
    <workbookView xWindow="-120" yWindow="-120" windowWidth="29040" windowHeight="15720" xr2:uid="{C26E9F53-1C02-43D5-A367-AE04C7A05CD9}"/>
  </bookViews>
  <sheets>
    <sheet name="HOPELCHEN" sheetId="1" r:id="rId1"/>
  </sheets>
  <definedNames>
    <definedName name="_xlnm.Print_Area" localSheetId="0">HOPELCHEN!$A$1:$T$27</definedName>
    <definedName name="_xlnm.Print_Titles" localSheetId="0">HOPELCHEN!$1:$2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7" i="1"/>
  <c r="M16" i="1"/>
  <c r="M15" i="1"/>
  <c r="M8" i="1"/>
  <c r="K8" i="1"/>
  <c r="O8" i="1" s="1"/>
  <c r="O7" i="1"/>
  <c r="O9" i="1" s="1"/>
  <c r="M7" i="1"/>
  <c r="M9" i="1" s="1"/>
  <c r="N9" i="1" s="1"/>
  <c r="K7" i="1"/>
  <c r="K9" i="1" s="1"/>
  <c r="L9" i="1" s="1"/>
  <c r="N8" i="1" l="1"/>
  <c r="L7" i="1"/>
  <c r="N7" i="1"/>
  <c r="L8" i="1"/>
  <c r="M18" i="1"/>
</calcChain>
</file>

<file path=xl/sharedStrings.xml><?xml version="1.0" encoding="utf-8"?>
<sst xmlns="http://schemas.openxmlformats.org/spreadsheetml/2006/main" count="108" uniqueCount="51">
  <si>
    <t xml:space="preserve">AYUNTAMIENTO DE HOPELCHÉN </t>
  </si>
  <si>
    <t>AYUNTAMIENTO DE HOPELCHÉN</t>
  </si>
  <si>
    <t>PRINCIPIO DE MAYORÍA RELATIVA</t>
  </si>
  <si>
    <t>INTEGRACIÓN POR GÉNERO</t>
  </si>
  <si>
    <t>HOMBRES</t>
  </si>
  <si>
    <t>MUJERES</t>
  </si>
  <si>
    <t>FUERZA Y CORAZÓN POR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</si>
  <si>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</si>
  <si>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</si>
  <si>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</si>
  <si>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</si>
  <si>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</si>
  <si>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</si>
  <si>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</si>
  <si>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</si>
  <si>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</si>
  <si>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</si>
  <si>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</si>
  <si>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</si>
  <si>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</si>
  <si>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PRI</t>
  </si>
  <si>
    <t>HIRAM ARANDA CALDERON</t>
  </si>
  <si>
    <t>H</t>
  </si>
  <si>
    <t>JUAN ALBERTO HERRERA MOO</t>
  </si>
  <si>
    <t xml:space="preserve">REGIDOR/A   </t>
  </si>
  <si>
    <t>MARIA JOSE TORAYA CANUL</t>
  </si>
  <si>
    <t>M</t>
  </si>
  <si>
    <t>NABIL YARELY YE PECH</t>
  </si>
  <si>
    <t>Nota: Solamente quienes están ejerciendo el cargo</t>
  </si>
  <si>
    <t>ROMAN DE JESUS CANTO MORENO</t>
  </si>
  <si>
    <t>LUIS JAVIER PANTI MAY</t>
  </si>
  <si>
    <t>SOFIA HERNANDEZ COLLI</t>
  </si>
  <si>
    <t>MACARIA NAH NAAL</t>
  </si>
  <si>
    <t>INTEGRACIÓN POR PARTIDO POLÍTICO</t>
  </si>
  <si>
    <t>PRD</t>
  </si>
  <si>
    <t>LIZANDRO PECH ACOSTA</t>
  </si>
  <si>
    <t>EDGAR MARTIN MAY CHE</t>
  </si>
  <si>
    <t>RAMONA ANTONIA CHAB CAAMAL</t>
  </si>
  <si>
    <t>DEYSI MARLENE CAUICH CHABLE</t>
  </si>
  <si>
    <t>PARTIDO POLÍTICO</t>
  </si>
  <si>
    <t xml:space="preserve">SÍNDICO/A   </t>
  </si>
  <si>
    <t>ERIC JASIER UC MOO</t>
  </si>
  <si>
    <t>JULIAN DE JESUS CHAN CAUICH</t>
  </si>
  <si>
    <t>MOVIMIENTO CIUDADANO</t>
  </si>
  <si>
    <t>MORENA</t>
  </si>
  <si>
    <t>PRINCIPIO DE REPRESENTACIÓN PROPORCIONAL</t>
  </si>
  <si>
    <t>PARTIDO</t>
  </si>
  <si>
    <t>SAMUEL CERVERA CAMPOS</t>
  </si>
  <si>
    <t>SARA EMILIA BAEZA CAMPOS</t>
  </si>
  <si>
    <t>HEBERT RAFAEL INFANTE YE</t>
  </si>
  <si>
    <t>PAULINA SOLIS BIRRUETA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</si>
</sst>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92B-4B2E-902B-2303756CF9D3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3-992B-4B2E-902B-2303756CF9D3}"/>
              </c:ext>
            </c:extLst>
          </c:dPt>
          <c:dPt>
            <c:idx val="2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5-992B-4B2E-902B-2303756CF9D3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992B-4B2E-902B-2303756CF9D3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992B-4B2E-902B-2303756CF9D3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992B-4B2E-902B-2303756CF9D3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992B-4B2E-902B-2303756CF9D3}"/>
              </c:ext>
            </c:extLst>
          </c:dPt>
          <c:dLbls>
            <c:dLbl>
              <c:idx val="0"/>
              <c:layout>
                <c:manualLayout>
                  <c:x val="-0.27689219584254038"/>
                  <c:y val="-0.156328483465590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B-4B2E-902B-2303756CF9D3}"/>
                </c:ext>
              </c:extLst>
            </c:dLbl>
            <c:dLbl>
              <c:idx val="1"/>
              <c:layout>
                <c:manualLayout>
                  <c:x val="0.11112971089471341"/>
                  <c:y val="-0.259969488766092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B-4B2E-902B-2303756CF9D3}"/>
                </c:ext>
              </c:extLst>
            </c:dLbl>
            <c:dLbl>
              <c:idx val="2"/>
              <c:layout>
                <c:manualLayout>
                  <c:x val="0.10432834120581204"/>
                  <c:y val="-0.180158416754735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B-4B2E-902B-2303756CF9D3}"/>
                </c:ext>
              </c:extLst>
            </c:dLbl>
            <c:dLbl>
              <c:idx val="3"/>
              <c:layout>
                <c:manualLayout>
                  <c:x val="0.18926825961573762"/>
                  <c:y val="7.93163662387096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2B-4B2E-902B-2303756CF9D3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2B-4B2E-902B-2303756CF9D3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2B-4B2E-902B-2303756CF9D3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2B-4B2E-902B-2303756CF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HOPELCHEN!$J$15:$J$18</c:f>
              <c:strCache>
                <c:ptCount val="4"/>
                <c:pt idx="0">
                  <c:v>PRI</c:v>
                </c:pt>
                <c:pt idx="1">
                  <c:v>PRD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HOPELCHEN!$M$15:$M$18</c:f>
              <c:numCache>
                <c:formatCode>0.0000%</c:formatCode>
                <c:ptCount val="4"/>
                <c:pt idx="0">
                  <c:v>0.54545454545454541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2B-4B2E-902B-2303756CF9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B-4A8E-86CA-0007E3C8A556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B-4A8E-86CA-0007E3C8A556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B-4A8E-86CA-0007E3C8A556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B-4A8E-86CA-0007E3C8A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(HOPELCHEN!$L$4,HOPELCHEN!$N$4)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(HOPELCHEN!$L$9,HOPELCHEN!$N$9)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7B-4A8E-86CA-0007E3C8A5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10</xdr:row>
      <xdr:rowOff>31295</xdr:rowOff>
    </xdr:from>
    <xdr:to>
      <xdr:col>20</xdr:col>
      <xdr:colOff>381000</xdr:colOff>
      <xdr:row>28</xdr:row>
      <xdr:rowOff>28575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7D3BE4AA-6A79-4A86-8C21-53E8074F3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25C5E115-6097-4F66-8218-488FF213D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3</xdr:row>
      <xdr:rowOff>104775</xdr:rowOff>
    </xdr:from>
    <xdr:to>
      <xdr:col>0</xdr:col>
      <xdr:colOff>1114425</xdr:colOff>
      <xdr:row>5</xdr:row>
      <xdr:rowOff>83625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38B6287-691C-4F64-95BD-E111B3E73C86}"/>
            </a:ext>
          </a:extLst>
        </xdr:cNvPr>
        <xdr:cNvGrpSpPr/>
      </xdr:nvGrpSpPr>
      <xdr:grpSpPr>
        <a:xfrm>
          <a:off x="361950" y="1138586"/>
          <a:ext cx="752475" cy="350557"/>
          <a:chOff x="1502759" y="3016471"/>
          <a:chExt cx="890105" cy="436049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DF8BD4E-4D4B-40BD-7F3C-1EEAB2DCE8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502759" y="3016471"/>
            <a:ext cx="425471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416FB94-6B47-6FC7-09FA-69C20262F0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967392" y="3030079"/>
            <a:ext cx="425472" cy="42244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2B5E-6308-4A82-81CC-C7F4DF545CB4}">
  <dimension ref="A1:AM28"/>
  <sheetViews>
    <sheetView tabSelected="1" view="pageBreakPreview" zoomScale="82" zoomScaleNormal="100" zoomScaleSheetLayoutView="82" workbookViewId="0">
      <selection activeCell="J20" sqref="J20:M20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 t="s">
        <v>1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0" t="s">
        <v>2</v>
      </c>
      <c r="B3" s="50"/>
      <c r="C3" s="50"/>
      <c r="D3" s="50"/>
      <c r="E3" s="50"/>
      <c r="F3" s="50"/>
      <c r="G3" s="50"/>
      <c r="H3" s="4"/>
      <c r="I3" s="50" t="s">
        <v>3</v>
      </c>
      <c r="J3" s="50"/>
      <c r="K3" s="50"/>
      <c r="L3" s="50"/>
      <c r="M3" s="50"/>
      <c r="N3" s="5"/>
      <c r="O3" s="6"/>
    </row>
    <row r="4" spans="1:39" x14ac:dyDescent="0.25">
      <c r="H4" s="4"/>
      <c r="L4" s="11" t="s">
        <v>4</v>
      </c>
      <c r="M4" s="12"/>
      <c r="N4" s="11" t="s">
        <v>5</v>
      </c>
    </row>
    <row r="5" spans="1:39" x14ac:dyDescent="0.25">
      <c r="A5" s="13"/>
      <c r="B5" s="14" t="s">
        <v>6</v>
      </c>
      <c r="C5" s="14"/>
      <c r="D5" s="15"/>
      <c r="E5" s="12"/>
      <c r="F5" s="12"/>
      <c r="G5" s="13"/>
      <c r="H5" s="16"/>
      <c r="J5" s="54" t="s">
        <v>7</v>
      </c>
      <c r="K5" s="56" t="s">
        <v>4</v>
      </c>
      <c r="L5" s="56"/>
      <c r="M5" s="56" t="s">
        <v>5</v>
      </c>
      <c r="N5" s="56"/>
      <c r="O5" s="57" t="s">
        <v>8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5"/>
      <c r="K6" s="18" t="s">
        <v>9</v>
      </c>
      <c r="L6" s="18" t="s">
        <v>10</v>
      </c>
      <c r="M6" s="18" t="s">
        <v>9</v>
      </c>
      <c r="N6" s="18" t="s">
        <v>10</v>
      </c>
      <c r="O6" s="58"/>
    </row>
    <row r="7" spans="1:39" x14ac:dyDescent="0.25">
      <c r="A7" s="19" t="s">
        <v>11</v>
      </c>
      <c r="B7" s="47" t="s">
        <v>12</v>
      </c>
      <c r="C7" s="48"/>
      <c r="D7" s="49"/>
      <c r="E7" s="47" t="s">
        <v>13</v>
      </c>
      <c r="F7" s="48"/>
      <c r="G7" s="49"/>
      <c r="H7" s="16"/>
      <c r="J7" s="20" t="s">
        <v>14</v>
      </c>
      <c r="K7" s="20">
        <f>COUNTIF(D9:D18,"H")</f>
        <v>4</v>
      </c>
      <c r="L7" s="21">
        <f>K7/$O7</f>
        <v>0.5714285714285714</v>
      </c>
      <c r="M7" s="20">
        <f>COUNTIF(D9:D18,"M")</f>
        <v>3</v>
      </c>
      <c r="N7" s="21">
        <f>M7/$O7</f>
        <v>0.42857142857142855</v>
      </c>
      <c r="O7" s="20">
        <f>SUM(K7,M7)</f>
        <v>7</v>
      </c>
    </row>
    <row r="8" spans="1:39" x14ac:dyDescent="0.25">
      <c r="A8" s="22"/>
      <c r="B8" s="23" t="s">
        <v>15</v>
      </c>
      <c r="C8" s="23" t="s">
        <v>16</v>
      </c>
      <c r="D8" s="24" t="s">
        <v>17</v>
      </c>
      <c r="E8" s="23" t="s">
        <v>15</v>
      </c>
      <c r="F8" s="23" t="s">
        <v>16</v>
      </c>
      <c r="G8" s="24" t="s">
        <v>17</v>
      </c>
      <c r="H8" s="16"/>
      <c r="J8" s="20" t="s">
        <v>18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19</v>
      </c>
      <c r="B9" s="25" t="s">
        <v>20</v>
      </c>
      <c r="C9" s="25" t="s">
        <v>21</v>
      </c>
      <c r="D9" s="26" t="s">
        <v>22</v>
      </c>
      <c r="E9" s="25" t="s">
        <v>20</v>
      </c>
      <c r="F9" s="25" t="s">
        <v>23</v>
      </c>
      <c r="G9" s="26" t="s">
        <v>22</v>
      </c>
      <c r="H9" s="16"/>
      <c r="J9" s="27" t="s">
        <v>8</v>
      </c>
      <c r="K9" s="27">
        <f>SUM(K7:K8)</f>
        <v>6</v>
      </c>
      <c r="L9" s="28">
        <f>K9/O9</f>
        <v>0.54545454545454541</v>
      </c>
      <c r="M9" s="27">
        <f t="shared" ref="M9" si="0">SUM(M7:M8)</f>
        <v>5</v>
      </c>
      <c r="N9" s="28">
        <f>M9/O9</f>
        <v>0.45454545454545453</v>
      </c>
      <c r="O9" s="27">
        <f>SUM(O7,O8)</f>
        <v>11</v>
      </c>
    </row>
    <row r="10" spans="1:39" x14ac:dyDescent="0.25">
      <c r="A10" s="25" t="s">
        <v>24</v>
      </c>
      <c r="B10" s="25" t="s">
        <v>20</v>
      </c>
      <c r="C10" s="25" t="s">
        <v>25</v>
      </c>
      <c r="D10" s="26" t="s">
        <v>26</v>
      </c>
      <c r="E10" s="25" t="s">
        <v>20</v>
      </c>
      <c r="F10" s="25" t="s">
        <v>27</v>
      </c>
      <c r="G10" s="26" t="s">
        <v>26</v>
      </c>
      <c r="H10" s="16"/>
      <c r="J10" s="29" t="s">
        <v>28</v>
      </c>
      <c r="K10" s="12"/>
      <c r="L10" s="12"/>
      <c r="M10" s="12"/>
      <c r="N10" s="12"/>
      <c r="O10" s="12"/>
    </row>
    <row r="11" spans="1:39" x14ac:dyDescent="0.25">
      <c r="A11" s="25" t="s">
        <v>24</v>
      </c>
      <c r="B11" s="25" t="s">
        <v>20</v>
      </c>
      <c r="C11" s="25" t="s">
        <v>29</v>
      </c>
      <c r="D11" s="26" t="s">
        <v>22</v>
      </c>
      <c r="E11" s="25" t="s">
        <v>20</v>
      </c>
      <c r="F11" s="25" t="s">
        <v>30</v>
      </c>
      <c r="G11" s="26" t="s">
        <v>22</v>
      </c>
      <c r="H11" s="16"/>
    </row>
    <row r="12" spans="1:39" x14ac:dyDescent="0.25">
      <c r="A12" s="25" t="s">
        <v>24</v>
      </c>
      <c r="B12" s="25" t="s">
        <v>20</v>
      </c>
      <c r="C12" s="25" t="s">
        <v>31</v>
      </c>
      <c r="D12" s="26" t="s">
        <v>26</v>
      </c>
      <c r="E12" s="25" t="s">
        <v>20</v>
      </c>
      <c r="F12" s="25" t="s">
        <v>32</v>
      </c>
      <c r="G12" s="26" t="s">
        <v>26</v>
      </c>
      <c r="H12" s="16"/>
      <c r="I12" s="50" t="s">
        <v>33</v>
      </c>
      <c r="J12" s="50"/>
      <c r="K12" s="50"/>
      <c r="L12" s="50"/>
      <c r="M12" s="50"/>
    </row>
    <row r="13" spans="1:39" x14ac:dyDescent="0.25">
      <c r="A13" s="25" t="s">
        <v>24</v>
      </c>
      <c r="B13" s="25" t="s">
        <v>34</v>
      </c>
      <c r="C13" s="25" t="s">
        <v>35</v>
      </c>
      <c r="D13" s="26" t="s">
        <v>22</v>
      </c>
      <c r="E13" s="25" t="s">
        <v>34</v>
      </c>
      <c r="F13" s="25" t="s">
        <v>36</v>
      </c>
      <c r="G13" s="26" t="s">
        <v>22</v>
      </c>
      <c r="H13" s="16"/>
    </row>
    <row r="14" spans="1:39" x14ac:dyDescent="0.25">
      <c r="A14" s="25" t="s">
        <v>24</v>
      </c>
      <c r="B14" s="25" t="s">
        <v>20</v>
      </c>
      <c r="C14" s="25" t="s">
        <v>37</v>
      </c>
      <c r="D14" s="26" t="s">
        <v>26</v>
      </c>
      <c r="E14" s="25" t="s">
        <v>20</v>
      </c>
      <c r="F14" s="25" t="s">
        <v>38</v>
      </c>
      <c r="G14" s="26" t="s">
        <v>26</v>
      </c>
      <c r="H14" s="16"/>
      <c r="J14" s="51" t="s">
        <v>39</v>
      </c>
      <c r="K14" s="52"/>
      <c r="L14" s="30" t="s">
        <v>8</v>
      </c>
      <c r="M14" s="31" t="s">
        <v>10</v>
      </c>
    </row>
    <row r="15" spans="1:39" x14ac:dyDescent="0.25">
      <c r="A15" s="25" t="s">
        <v>40</v>
      </c>
      <c r="B15" s="25" t="s">
        <v>20</v>
      </c>
      <c r="C15" s="25" t="s">
        <v>41</v>
      </c>
      <c r="D15" s="26" t="s">
        <v>22</v>
      </c>
      <c r="E15" s="25" t="s">
        <v>20</v>
      </c>
      <c r="F15" s="25" t="s">
        <v>42</v>
      </c>
      <c r="G15" s="26" t="s">
        <v>22</v>
      </c>
      <c r="H15" s="16"/>
      <c r="J15" s="32" t="s">
        <v>20</v>
      </c>
      <c r="K15" s="33"/>
      <c r="L15" s="34">
        <v>6</v>
      </c>
      <c r="M15" s="35">
        <f>L15/$L$19</f>
        <v>0.54545454545454541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34</v>
      </c>
      <c r="K16" s="33"/>
      <c r="L16" s="34">
        <v>1</v>
      </c>
      <c r="M16" s="35">
        <f t="shared" ref="M16:M18" si="1">L16/$L$19</f>
        <v>9.0909090909090912E-2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43</v>
      </c>
      <c r="K17" s="33"/>
      <c r="L17" s="34">
        <v>1</v>
      </c>
      <c r="M17" s="35">
        <f t="shared" si="1"/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44</v>
      </c>
      <c r="K18" s="33"/>
      <c r="L18" s="34">
        <v>3</v>
      </c>
      <c r="M18" s="35">
        <f t="shared" si="1"/>
        <v>0.27272727272727271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59" t="s">
        <v>8</v>
      </c>
      <c r="K19" s="60"/>
      <c r="L19" s="61">
        <f>SUM(L12:L18)</f>
        <v>11</v>
      </c>
      <c r="M19" s="38">
        <f>L19/L19</f>
        <v>1</v>
      </c>
    </row>
    <row r="20" spans="1:39" x14ac:dyDescent="0.25">
      <c r="A20" s="50" t="s">
        <v>45</v>
      </c>
      <c r="B20" s="50"/>
      <c r="C20" s="50"/>
      <c r="D20" s="50"/>
      <c r="E20" s="39"/>
      <c r="F20" s="39"/>
      <c r="G20" s="39"/>
      <c r="H20" s="4"/>
      <c r="J20" s="62" t="s">
        <v>28</v>
      </c>
      <c r="K20" s="63"/>
      <c r="L20" s="64"/>
      <c r="M20" s="65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11</v>
      </c>
      <c r="B22" s="40" t="s">
        <v>46</v>
      </c>
      <c r="C22" s="23" t="s">
        <v>16</v>
      </c>
      <c r="D22" s="24" t="s">
        <v>17</v>
      </c>
      <c r="E22" s="4"/>
      <c r="F22" s="4"/>
      <c r="G22" s="4"/>
      <c r="H22" s="16"/>
    </row>
    <row r="23" spans="1:39" x14ac:dyDescent="0.25">
      <c r="A23" s="25" t="s">
        <v>24</v>
      </c>
      <c r="B23" s="41" t="s">
        <v>44</v>
      </c>
      <c r="C23" s="42" t="s">
        <v>47</v>
      </c>
      <c r="D23" s="20" t="s">
        <v>22</v>
      </c>
      <c r="E23" s="43"/>
      <c r="F23" s="43"/>
      <c r="G23" s="44"/>
      <c r="H23" s="16"/>
    </row>
    <row r="24" spans="1:39" x14ac:dyDescent="0.25">
      <c r="A24" s="25" t="s">
        <v>24</v>
      </c>
      <c r="B24" s="41" t="s">
        <v>44</v>
      </c>
      <c r="C24" s="42" t="s">
        <v>48</v>
      </c>
      <c r="D24" s="20" t="s">
        <v>26</v>
      </c>
      <c r="E24" s="43"/>
      <c r="F24" s="43"/>
      <c r="G24" s="44"/>
      <c r="H24" s="16"/>
    </row>
    <row r="25" spans="1:39" x14ac:dyDescent="0.25">
      <c r="A25" s="25" t="s">
        <v>24</v>
      </c>
      <c r="B25" s="41" t="s">
        <v>44</v>
      </c>
      <c r="C25" s="42" t="s">
        <v>49</v>
      </c>
      <c r="D25" s="20" t="s">
        <v>22</v>
      </c>
      <c r="E25" s="43"/>
      <c r="F25" s="43"/>
      <c r="G25" s="44"/>
      <c r="H25" s="16"/>
    </row>
    <row r="26" spans="1:39" x14ac:dyDescent="0.25">
      <c r="A26" s="25" t="s">
        <v>40</v>
      </c>
      <c r="B26" s="45" t="s">
        <v>43</v>
      </c>
      <c r="C26" s="42" t="s">
        <v>50</v>
      </c>
      <c r="D26" s="20" t="s">
        <v>26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6"/>
      <c r="F28" s="46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9:K1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HOPELCHEN</vt:lpstr>
      <vt:lpstr>HOPELCHEN!Área_de_impresión</vt:lpstr>
      <vt:lpstr>HOPELCHEN!Títulos_a_imprimir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cp:lastPrinted>2025-02-13T00:38:44Z</cp:lastPrinted>
  <dcterms:created xsi:type="dcterms:W3CDTF">2025-02-13T00:38:06Z</dcterms:created>
  <dcterms:modified xsi:type="dcterms:W3CDTF">2025-02-26T18:45:06Z</dcterms:modified>
</cp:coreProperties>
</file>